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it\Desktop\Протоколы\"/>
    </mc:Choice>
  </mc:AlternateContent>
  <xr:revisionPtr revIDLastSave="0" documentId="13_ncr:1_{CF5FAC60-BD30-4287-B15B-84CAD4F89AA8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Ввод баллов" sheetId="1" r:id="rId1"/>
    <sheet name="Сводный протокол" sheetId="2" r:id="rId2"/>
  </sheets>
  <calcPr calcId="191029"/>
</workbook>
</file>

<file path=xl/calcChain.xml><?xml version="1.0" encoding="utf-8"?>
<calcChain xmlns="http://schemas.openxmlformats.org/spreadsheetml/2006/main">
  <c r="C13" i="2" l="1"/>
  <c r="H13" i="2" s="1"/>
  <c r="J13" i="2" s="1"/>
  <c r="D13" i="2"/>
  <c r="E13" i="2"/>
  <c r="F13" i="2"/>
  <c r="G13" i="2"/>
  <c r="I13" i="2"/>
  <c r="C14" i="2"/>
  <c r="D14" i="2"/>
  <c r="E14" i="2"/>
  <c r="F14" i="2"/>
  <c r="G14" i="2"/>
  <c r="H14" i="2" s="1"/>
  <c r="J14" i="2" s="1"/>
  <c r="I14" i="2"/>
  <c r="F71" i="1"/>
  <c r="E59" i="1"/>
  <c r="D47" i="1"/>
  <c r="C12" i="2" s="1"/>
  <c r="I71" i="1"/>
  <c r="I59" i="1"/>
  <c r="I47" i="1"/>
  <c r="I35" i="1"/>
  <c r="I23" i="1"/>
  <c r="I11" i="1"/>
  <c r="H11" i="1"/>
  <c r="G9" i="2" s="1"/>
  <c r="G11" i="1"/>
  <c r="F9" i="2" s="1"/>
  <c r="F11" i="1"/>
  <c r="E9" i="2" s="1"/>
  <c r="E11" i="1"/>
  <c r="D9" i="2" s="1"/>
  <c r="D11" i="1"/>
  <c r="C9" i="2" s="1"/>
  <c r="H9" i="2" l="1"/>
  <c r="B50" i="1"/>
  <c r="B38" i="1"/>
  <c r="B26" i="1"/>
  <c r="B14" i="1"/>
  <c r="B2" i="1"/>
  <c r="I12" i="2"/>
  <c r="I11" i="2"/>
  <c r="I10" i="2"/>
  <c r="I9" i="2"/>
  <c r="H71" i="1"/>
  <c r="G71" i="1"/>
  <c r="E71" i="1"/>
  <c r="D71" i="1"/>
  <c r="C71" i="1"/>
  <c r="H59" i="1"/>
  <c r="G59" i="1"/>
  <c r="F59" i="1"/>
  <c r="D59" i="1"/>
  <c r="C59" i="1"/>
  <c r="H47" i="1"/>
  <c r="G12" i="2" s="1"/>
  <c r="G47" i="1"/>
  <c r="F12" i="2" s="1"/>
  <c r="F47" i="1"/>
  <c r="E12" i="2" s="1"/>
  <c r="E47" i="1"/>
  <c r="D12" i="2" s="1"/>
  <c r="C47" i="1"/>
  <c r="H35" i="1"/>
  <c r="G11" i="2" s="1"/>
  <c r="G35" i="1"/>
  <c r="F11" i="2" s="1"/>
  <c r="F35" i="1"/>
  <c r="E11" i="2" s="1"/>
  <c r="E35" i="1"/>
  <c r="D11" i="2" s="1"/>
  <c r="D35" i="1"/>
  <c r="C11" i="2" s="1"/>
  <c r="C35" i="1"/>
  <c r="H23" i="1"/>
  <c r="G10" i="2" s="1"/>
  <c r="G23" i="1"/>
  <c r="F10" i="2" s="1"/>
  <c r="F23" i="1"/>
  <c r="E10" i="2" s="1"/>
  <c r="E23" i="1"/>
  <c r="D10" i="2" s="1"/>
  <c r="D23" i="1"/>
  <c r="C10" i="2" s="1"/>
  <c r="C23" i="1"/>
  <c r="C11" i="1"/>
  <c r="J9" i="2" l="1"/>
  <c r="H12" i="2"/>
  <c r="J12" i="2" s="1"/>
  <c r="H11" i="2"/>
  <c r="J11" i="2" s="1"/>
  <c r="H10" i="2"/>
  <c r="J10" i="2" s="1"/>
  <c r="K14" i="2" l="1"/>
  <c r="K13" i="2"/>
  <c r="K10" i="2"/>
  <c r="B1" i="1"/>
  <c r="K11" i="2" l="1"/>
  <c r="K12" i="2"/>
  <c r="K9" i="2"/>
</calcChain>
</file>

<file path=xl/sharedStrings.xml><?xml version="1.0" encoding="utf-8"?>
<sst xmlns="http://schemas.openxmlformats.org/spreadsheetml/2006/main" count="136" uniqueCount="43">
  <si>
    <t>КРИТЕРИИ</t>
  </si>
  <si>
    <t>МАКСИМАЛЬНЫЙ БАЛЛ</t>
  </si>
  <si>
    <t>ОБЩАЯ ОЦЕНКА:</t>
  </si>
  <si>
    <t>Судья 1</t>
  </si>
  <si>
    <t>Судья 2</t>
  </si>
  <si>
    <t>Судья 3</t>
  </si>
  <si>
    <t>Судья 4</t>
  </si>
  <si>
    <t>Судья 5</t>
  </si>
  <si>
    <t>Сбавки</t>
  </si>
  <si>
    <t>№</t>
  </si>
  <si>
    <t>1.</t>
  </si>
  <si>
    <t>Команда</t>
  </si>
  <si>
    <t>Оценки</t>
  </si>
  <si>
    <t>Итоговая оценка</t>
  </si>
  <si>
    <t>Место</t>
  </si>
  <si>
    <t>2.</t>
  </si>
  <si>
    <t>3.</t>
  </si>
  <si>
    <t>Сводный протокол</t>
  </si>
  <si>
    <t xml:space="preserve">                                      (подпись)</t>
  </si>
  <si>
    <t>М.п.</t>
  </si>
  <si>
    <t>Место проведения - г. Санкт-Петербург, г. Сестрорецк</t>
  </si>
  <si>
    <t>Сумма баллов</t>
  </si>
  <si>
    <t>Чир-блок</t>
  </si>
  <si>
    <t>Станты</t>
  </si>
  <si>
    <t>Пирамиды</t>
  </si>
  <si>
    <t>Тоссы</t>
  </si>
  <si>
    <t>Акробатика</t>
  </si>
  <si>
    <t>Непрерывность, перемещения</t>
  </si>
  <si>
    <t>Общее впечатление, реакция зрителя</t>
  </si>
  <si>
    <t>4.</t>
  </si>
  <si>
    <t>5.</t>
  </si>
  <si>
    <t>6.</t>
  </si>
  <si>
    <t xml:space="preserve">Кубок по чир спорту "CHEER OPEN" 2025
</t>
  </si>
  <si>
    <t>Дата проведения - 25.05.2025</t>
  </si>
  <si>
    <t>Дисциплина ЧИРЛИДИНГ-ГРУППА</t>
  </si>
  <si>
    <t>Главный секретарь__________________С.А. Осипова</t>
  </si>
  <si>
    <t>Главный судья_____________________Н.А. Наумова</t>
  </si>
  <si>
    <t>QUEENS</t>
  </si>
  <si>
    <t>Маленькие творцы</t>
  </si>
  <si>
    <t>Гвардия mini</t>
  </si>
  <si>
    <t>Осьминоги</t>
  </si>
  <si>
    <t>Chili</t>
  </si>
  <si>
    <t>Возрастная категория - младшие дети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</si>
</sst>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4" fillId="0" borderId="0" xfId="0" applyFont="1"/>
    <xf numFmtId="0" fontId="5" fillId="0" borderId="1" xfId="0" applyFont="1" applyBorder="1"/>
    <xf numFmtId="2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justify"/>
    </xf>
    <xf numFmtId="0" fontId="8" fillId="0" borderId="0" xfId="0" applyFont="1"/>
    <xf numFmtId="0" fontId="7" fillId="0" borderId="1" xfId="0" applyFont="1" applyBorder="1" applyAlignment="1">
      <alignment vertical="center"/>
    </xf>
    <xf numFmtId="0" fontId="9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top" wrapText="1"/>
    </xf>
    <xf numFmtId="0" fontId="7" fillId="4" borderId="1" xfId="0" applyFont="1" applyFill="1" applyBorder="1"/>
    <xf numFmtId="0" fontId="3" fillId="4" borderId="0" xfId="0" applyFont="1" applyFill="1" applyAlignment="1">
      <alignment horizontal="justify" vertical="center" wrapText="1"/>
    </xf>
    <xf numFmtId="0" fontId="7" fillId="4" borderId="5" xfId="0" applyFont="1" applyFill="1" applyBorder="1"/>
    <xf numFmtId="0" fontId="1" fillId="0" borderId="0" xfId="0" applyFont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"/>
  <sheetViews>
    <sheetView topLeftCell="A48" workbookViewId="0">
      <selection activeCell="H47" sqref="H47"/>
    </sheetView>
  </sheetViews>
  <sheetFormatPr defaultColWidth="8.86328125" defaultRowHeight="14.25" x14ac:dyDescent="0.45"/>
  <cols>
    <col min="1" max="1" width="5.3984375" customWidth="1"/>
    <col min="2" max="2" width="31.1328125" customWidth="1"/>
    <col min="3" max="3" width="13.3984375" customWidth="1"/>
    <col min="4" max="8" width="10.73046875" customWidth="1"/>
  </cols>
  <sheetData>
    <row r="1" spans="1:9" ht="47.25" customHeight="1" x14ac:dyDescent="0.45">
      <c r="B1" s="33" t="str">
        <f>'Сводный протокол'!B5</f>
        <v>Дисциплина ЧИРЛИДИНГ-ГРУППА</v>
      </c>
      <c r="C1" s="33"/>
      <c r="D1" s="33"/>
      <c r="E1" s="33"/>
      <c r="F1" s="33"/>
      <c r="G1" s="33"/>
      <c r="H1" s="33"/>
      <c r="I1" s="33"/>
    </row>
    <row r="2" spans="1:9" ht="15.75" x14ac:dyDescent="0.5">
      <c r="A2" s="5" t="s">
        <v>10</v>
      </c>
      <c r="B2" s="5" t="str">
        <f>'Сводный протокол'!B9</f>
        <v>Маленькие творцы</v>
      </c>
    </row>
    <row r="3" spans="1:9" ht="25.5" x14ac:dyDescent="0.45">
      <c r="A3" s="2" t="s">
        <v>9</v>
      </c>
      <c r="B3" s="1" t="s">
        <v>0</v>
      </c>
      <c r="C3" s="1" t="s">
        <v>1</v>
      </c>
      <c r="D3" s="18" t="s">
        <v>3</v>
      </c>
      <c r="E3" s="19" t="s">
        <v>4</v>
      </c>
      <c r="F3" s="18" t="s">
        <v>5</v>
      </c>
      <c r="G3" s="19" t="s">
        <v>6</v>
      </c>
      <c r="H3" s="18" t="s">
        <v>7</v>
      </c>
      <c r="I3" s="4" t="s">
        <v>8</v>
      </c>
    </row>
    <row r="4" spans="1:9" ht="17.649999999999999" x14ac:dyDescent="0.45">
      <c r="A4" s="2">
        <v>1</v>
      </c>
      <c r="B4" s="20" t="s">
        <v>22</v>
      </c>
      <c r="C4" s="21">
        <v>10</v>
      </c>
      <c r="D4" s="21">
        <v>6</v>
      </c>
      <c r="E4" s="21">
        <v>6</v>
      </c>
      <c r="F4" s="21">
        <v>6</v>
      </c>
      <c r="G4" s="21">
        <v>6.5</v>
      </c>
      <c r="H4" s="21">
        <v>4</v>
      </c>
      <c r="I4" s="34"/>
    </row>
    <row r="5" spans="1:9" ht="17.649999999999999" x14ac:dyDescent="0.45">
      <c r="A5" s="2">
        <v>2</v>
      </c>
      <c r="B5" s="20" t="s">
        <v>23</v>
      </c>
      <c r="C5" s="21">
        <v>25</v>
      </c>
      <c r="D5" s="21">
        <v>14</v>
      </c>
      <c r="E5" s="21">
        <v>15</v>
      </c>
      <c r="F5" s="21">
        <v>14</v>
      </c>
      <c r="G5" s="21">
        <v>16</v>
      </c>
      <c r="H5" s="21">
        <v>17</v>
      </c>
      <c r="I5" s="34"/>
    </row>
    <row r="6" spans="1:9" ht="17.649999999999999" x14ac:dyDescent="0.45">
      <c r="A6" s="2">
        <v>3</v>
      </c>
      <c r="B6" s="20" t="s">
        <v>24</v>
      </c>
      <c r="C6" s="21">
        <v>25</v>
      </c>
      <c r="D6" s="21">
        <v>14</v>
      </c>
      <c r="E6" s="21">
        <v>16</v>
      </c>
      <c r="F6" s="21">
        <v>15</v>
      </c>
      <c r="G6" s="21">
        <v>15</v>
      </c>
      <c r="H6" s="21">
        <v>15</v>
      </c>
      <c r="I6" s="34"/>
    </row>
    <row r="7" spans="1:9" ht="15" customHeight="1" x14ac:dyDescent="0.45">
      <c r="A7" s="2">
        <v>4</v>
      </c>
      <c r="B7" s="20" t="s">
        <v>25</v>
      </c>
      <c r="C7" s="21">
        <v>15</v>
      </c>
      <c r="D7" s="21">
        <v>7</v>
      </c>
      <c r="E7" s="21">
        <v>7</v>
      </c>
      <c r="F7" s="21">
        <v>8.5</v>
      </c>
      <c r="G7" s="21">
        <v>8</v>
      </c>
      <c r="H7" s="21">
        <v>8</v>
      </c>
      <c r="I7" s="34"/>
    </row>
    <row r="8" spans="1:9" ht="17.649999999999999" x14ac:dyDescent="0.45">
      <c r="A8" s="2">
        <v>5</v>
      </c>
      <c r="B8" s="20" t="s">
        <v>26</v>
      </c>
      <c r="C8" s="21">
        <v>10</v>
      </c>
      <c r="D8" s="21">
        <v>5</v>
      </c>
      <c r="E8" s="21">
        <v>5</v>
      </c>
      <c r="F8" s="21">
        <v>6.5</v>
      </c>
      <c r="G8" s="21">
        <v>7</v>
      </c>
      <c r="H8" s="21">
        <v>6</v>
      </c>
      <c r="I8" s="34"/>
    </row>
    <row r="9" spans="1:9" ht="35.25" x14ac:dyDescent="0.45">
      <c r="A9" s="2">
        <v>6</v>
      </c>
      <c r="B9" s="20" t="s">
        <v>27</v>
      </c>
      <c r="C9" s="21">
        <v>5</v>
      </c>
      <c r="D9" s="21">
        <v>2</v>
      </c>
      <c r="E9" s="21">
        <v>4</v>
      </c>
      <c r="F9" s="21">
        <v>3</v>
      </c>
      <c r="G9" s="21">
        <v>4</v>
      </c>
      <c r="H9" s="21">
        <v>3</v>
      </c>
      <c r="I9" s="34"/>
    </row>
    <row r="10" spans="1:9" ht="35.25" x14ac:dyDescent="0.45">
      <c r="A10" s="2">
        <v>7</v>
      </c>
      <c r="B10" s="20" t="s">
        <v>28</v>
      </c>
      <c r="C10" s="21">
        <v>10</v>
      </c>
      <c r="D10" s="21">
        <v>6</v>
      </c>
      <c r="E10" s="21">
        <v>8</v>
      </c>
      <c r="F10" s="21">
        <v>6</v>
      </c>
      <c r="G10" s="21">
        <v>6</v>
      </c>
      <c r="H10" s="21">
        <v>5</v>
      </c>
      <c r="I10" s="35"/>
    </row>
    <row r="11" spans="1:9" x14ac:dyDescent="0.45">
      <c r="A11" s="2"/>
      <c r="B11" s="22" t="s">
        <v>2</v>
      </c>
      <c r="C11" s="23">
        <f t="shared" ref="C11:H11" si="0">SUM(C4:C10)</f>
        <v>100</v>
      </c>
      <c r="D11" s="28">
        <f t="shared" si="0"/>
        <v>54</v>
      </c>
      <c r="E11" s="28">
        <f t="shared" si="0"/>
        <v>61</v>
      </c>
      <c r="F11" s="28">
        <f t="shared" si="0"/>
        <v>59</v>
      </c>
      <c r="G11" s="28">
        <f t="shared" si="0"/>
        <v>62.5</v>
      </c>
      <c r="H11" s="28">
        <f t="shared" si="0"/>
        <v>58</v>
      </c>
      <c r="I11" s="3">
        <f>I4</f>
        <v>0</v>
      </c>
    </row>
    <row r="14" spans="1:9" ht="15.75" x14ac:dyDescent="0.5">
      <c r="A14" s="5" t="s">
        <v>15</v>
      </c>
      <c r="B14" s="5" t="str">
        <f>'Сводный протокол'!B10</f>
        <v>Гвардия mini</v>
      </c>
    </row>
    <row r="15" spans="1:9" ht="25.5" x14ac:dyDescent="0.45">
      <c r="A15" s="2" t="s">
        <v>9</v>
      </c>
      <c r="B15" s="1" t="s">
        <v>0</v>
      </c>
      <c r="C15" s="1" t="s">
        <v>1</v>
      </c>
      <c r="D15" s="18" t="s">
        <v>3</v>
      </c>
      <c r="E15" s="19" t="s">
        <v>4</v>
      </c>
      <c r="F15" s="18" t="s">
        <v>5</v>
      </c>
      <c r="G15" s="19" t="s">
        <v>6</v>
      </c>
      <c r="H15" s="18" t="s">
        <v>7</v>
      </c>
      <c r="I15" s="4" t="s">
        <v>8</v>
      </c>
    </row>
    <row r="16" spans="1:9" ht="17.649999999999999" x14ac:dyDescent="0.45">
      <c r="A16" s="2">
        <v>1</v>
      </c>
      <c r="B16" s="20" t="s">
        <v>22</v>
      </c>
      <c r="C16" s="21">
        <v>10</v>
      </c>
      <c r="D16" s="21">
        <v>7</v>
      </c>
      <c r="E16" s="21">
        <v>7</v>
      </c>
      <c r="F16" s="21">
        <v>6</v>
      </c>
      <c r="G16" s="21">
        <v>5.5</v>
      </c>
      <c r="H16" s="21">
        <v>4</v>
      </c>
      <c r="I16" s="34"/>
    </row>
    <row r="17" spans="1:9" ht="17.649999999999999" x14ac:dyDescent="0.45">
      <c r="A17" s="2">
        <v>2</v>
      </c>
      <c r="B17" s="20" t="s">
        <v>23</v>
      </c>
      <c r="C17" s="21">
        <v>25</v>
      </c>
      <c r="D17" s="21">
        <v>16</v>
      </c>
      <c r="E17" s="21">
        <v>17</v>
      </c>
      <c r="F17" s="21">
        <v>16.5</v>
      </c>
      <c r="G17" s="21">
        <v>15</v>
      </c>
      <c r="H17" s="21">
        <v>17</v>
      </c>
      <c r="I17" s="34"/>
    </row>
    <row r="18" spans="1:9" ht="17.649999999999999" x14ac:dyDescent="0.45">
      <c r="A18" s="2">
        <v>3</v>
      </c>
      <c r="B18" s="20" t="s">
        <v>24</v>
      </c>
      <c r="C18" s="21">
        <v>25</v>
      </c>
      <c r="D18" s="21">
        <v>17</v>
      </c>
      <c r="E18" s="21">
        <v>17</v>
      </c>
      <c r="F18" s="21">
        <v>17.5</v>
      </c>
      <c r="G18" s="21">
        <v>15</v>
      </c>
      <c r="H18" s="21">
        <v>17</v>
      </c>
      <c r="I18" s="34"/>
    </row>
    <row r="19" spans="1:9" ht="17.649999999999999" x14ac:dyDescent="0.45">
      <c r="A19" s="2">
        <v>4</v>
      </c>
      <c r="B19" s="20" t="s">
        <v>25</v>
      </c>
      <c r="C19" s="21">
        <v>15</v>
      </c>
      <c r="D19" s="21">
        <v>7</v>
      </c>
      <c r="E19" s="21">
        <v>8</v>
      </c>
      <c r="F19" s="21">
        <v>9</v>
      </c>
      <c r="G19" s="21">
        <v>6.5</v>
      </c>
      <c r="H19" s="21">
        <v>6</v>
      </c>
      <c r="I19" s="34"/>
    </row>
    <row r="20" spans="1:9" ht="17.649999999999999" x14ac:dyDescent="0.45">
      <c r="A20" s="2">
        <v>5</v>
      </c>
      <c r="B20" s="20" t="s">
        <v>26</v>
      </c>
      <c r="C20" s="21">
        <v>10</v>
      </c>
      <c r="D20" s="21">
        <v>7</v>
      </c>
      <c r="E20" s="21">
        <v>7</v>
      </c>
      <c r="F20" s="21">
        <v>7.5</v>
      </c>
      <c r="G20" s="21">
        <v>7</v>
      </c>
      <c r="H20" s="21">
        <v>7</v>
      </c>
      <c r="I20" s="34"/>
    </row>
    <row r="21" spans="1:9" ht="35.25" x14ac:dyDescent="0.45">
      <c r="A21" s="2">
        <v>6</v>
      </c>
      <c r="B21" s="20" t="s">
        <v>27</v>
      </c>
      <c r="C21" s="21">
        <v>5</v>
      </c>
      <c r="D21" s="21">
        <v>3</v>
      </c>
      <c r="E21" s="21">
        <v>4</v>
      </c>
      <c r="F21" s="21">
        <v>3.5</v>
      </c>
      <c r="G21" s="21">
        <v>4</v>
      </c>
      <c r="H21" s="21">
        <v>3</v>
      </c>
      <c r="I21" s="34"/>
    </row>
    <row r="22" spans="1:9" ht="35.25" x14ac:dyDescent="0.45">
      <c r="A22" s="2">
        <v>7</v>
      </c>
      <c r="B22" s="20" t="s">
        <v>28</v>
      </c>
      <c r="C22" s="21">
        <v>10</v>
      </c>
      <c r="D22" s="21">
        <v>6</v>
      </c>
      <c r="E22" s="21">
        <v>8</v>
      </c>
      <c r="F22" s="21">
        <v>6.5</v>
      </c>
      <c r="G22" s="21">
        <v>7</v>
      </c>
      <c r="H22" s="21">
        <v>5</v>
      </c>
      <c r="I22" s="35"/>
    </row>
    <row r="23" spans="1:9" x14ac:dyDescent="0.45">
      <c r="A23" s="2"/>
      <c r="B23" s="22" t="s">
        <v>2</v>
      </c>
      <c r="C23" s="23">
        <f>SUM(C16:C22)</f>
        <v>100</v>
      </c>
      <c r="D23" s="28">
        <f>SUM(D16:D22)</f>
        <v>63</v>
      </c>
      <c r="E23" s="28">
        <f t="shared" ref="E23:H23" si="1">SUM(E16:E22)</f>
        <v>68</v>
      </c>
      <c r="F23" s="28">
        <f t="shared" si="1"/>
        <v>66.5</v>
      </c>
      <c r="G23" s="28">
        <f t="shared" si="1"/>
        <v>60</v>
      </c>
      <c r="H23" s="28">
        <f t="shared" si="1"/>
        <v>59</v>
      </c>
      <c r="I23" s="3">
        <f>I16</f>
        <v>0</v>
      </c>
    </row>
    <row r="26" spans="1:9" ht="15.75" x14ac:dyDescent="0.5">
      <c r="A26" s="5" t="s">
        <v>16</v>
      </c>
      <c r="B26" s="5" t="str">
        <f>'Сводный протокол'!B11</f>
        <v>Осьминоги</v>
      </c>
    </row>
    <row r="27" spans="1:9" ht="25.5" x14ac:dyDescent="0.45">
      <c r="A27" s="2" t="s">
        <v>9</v>
      </c>
      <c r="B27" s="1" t="s">
        <v>0</v>
      </c>
      <c r="C27" s="1" t="s">
        <v>1</v>
      </c>
      <c r="D27" s="18" t="s">
        <v>3</v>
      </c>
      <c r="E27" s="18" t="s">
        <v>4</v>
      </c>
      <c r="F27" s="18" t="s">
        <v>5</v>
      </c>
      <c r="G27" s="18" t="s">
        <v>6</v>
      </c>
      <c r="H27" s="18" t="s">
        <v>7</v>
      </c>
      <c r="I27" s="4" t="s">
        <v>8</v>
      </c>
    </row>
    <row r="28" spans="1:9" ht="17.649999999999999" x14ac:dyDescent="0.45">
      <c r="A28" s="2">
        <v>1</v>
      </c>
      <c r="B28" s="25" t="s">
        <v>22</v>
      </c>
      <c r="C28" s="26">
        <v>10</v>
      </c>
      <c r="D28" s="26">
        <v>7</v>
      </c>
      <c r="E28" s="26">
        <v>6</v>
      </c>
      <c r="F28" s="26">
        <v>7</v>
      </c>
      <c r="G28" s="26">
        <v>5</v>
      </c>
      <c r="H28" s="26">
        <v>5</v>
      </c>
      <c r="I28" s="36"/>
    </row>
    <row r="29" spans="1:9" ht="17.649999999999999" x14ac:dyDescent="0.45">
      <c r="A29" s="2">
        <v>2</v>
      </c>
      <c r="B29" s="25" t="s">
        <v>23</v>
      </c>
      <c r="C29" s="26">
        <v>25</v>
      </c>
      <c r="D29" s="26">
        <v>13</v>
      </c>
      <c r="E29" s="26">
        <v>11</v>
      </c>
      <c r="F29" s="26">
        <v>12</v>
      </c>
      <c r="G29" s="26">
        <v>13</v>
      </c>
      <c r="H29" s="26">
        <v>12.5</v>
      </c>
      <c r="I29" s="36"/>
    </row>
    <row r="30" spans="1:9" ht="17.649999999999999" x14ac:dyDescent="0.45">
      <c r="A30" s="2">
        <v>3</v>
      </c>
      <c r="B30" s="25" t="s">
        <v>24</v>
      </c>
      <c r="C30" s="26">
        <v>25</v>
      </c>
      <c r="D30" s="26">
        <v>12</v>
      </c>
      <c r="E30" s="26">
        <v>11</v>
      </c>
      <c r="F30" s="26">
        <v>13</v>
      </c>
      <c r="G30" s="26">
        <v>13</v>
      </c>
      <c r="H30" s="26">
        <v>11.5</v>
      </c>
      <c r="I30" s="36"/>
    </row>
    <row r="31" spans="1:9" ht="17.649999999999999" x14ac:dyDescent="0.45">
      <c r="A31" s="2">
        <v>4</v>
      </c>
      <c r="B31" s="25" t="s">
        <v>25</v>
      </c>
      <c r="C31" s="26">
        <v>15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36"/>
    </row>
    <row r="32" spans="1:9" ht="17.649999999999999" x14ac:dyDescent="0.45">
      <c r="A32" s="2">
        <v>5</v>
      </c>
      <c r="B32" s="25" t="s">
        <v>26</v>
      </c>
      <c r="C32" s="26">
        <v>10</v>
      </c>
      <c r="D32" s="26">
        <v>5</v>
      </c>
      <c r="E32" s="26">
        <v>5</v>
      </c>
      <c r="F32" s="26">
        <v>6</v>
      </c>
      <c r="G32" s="26">
        <v>4</v>
      </c>
      <c r="H32" s="26">
        <v>5</v>
      </c>
      <c r="I32" s="36"/>
    </row>
    <row r="33" spans="1:9" ht="35.25" x14ac:dyDescent="0.45">
      <c r="A33" s="2">
        <v>6</v>
      </c>
      <c r="B33" s="25" t="s">
        <v>27</v>
      </c>
      <c r="C33" s="26">
        <v>5</v>
      </c>
      <c r="D33" s="26">
        <v>2</v>
      </c>
      <c r="E33" s="26">
        <v>4</v>
      </c>
      <c r="F33" s="26">
        <v>2.5</v>
      </c>
      <c r="G33" s="26">
        <v>3</v>
      </c>
      <c r="H33" s="26">
        <v>3</v>
      </c>
      <c r="I33" s="36"/>
    </row>
    <row r="34" spans="1:9" ht="35.25" x14ac:dyDescent="0.45">
      <c r="A34" s="2">
        <v>7</v>
      </c>
      <c r="B34" s="25" t="s">
        <v>28</v>
      </c>
      <c r="C34" s="26">
        <v>10</v>
      </c>
      <c r="D34" s="26">
        <v>6</v>
      </c>
      <c r="E34" s="26">
        <v>6</v>
      </c>
      <c r="F34" s="26">
        <v>6</v>
      </c>
      <c r="G34" s="26">
        <v>5</v>
      </c>
      <c r="H34" s="26">
        <v>5</v>
      </c>
      <c r="I34" s="37"/>
    </row>
    <row r="35" spans="1:9" x14ac:dyDescent="0.45">
      <c r="A35" s="2"/>
      <c r="B35" s="1" t="s">
        <v>2</v>
      </c>
      <c r="C35" s="27">
        <f>SUM(C28:C34)</f>
        <v>100</v>
      </c>
      <c r="D35" s="3">
        <f>SUM(D28:D34)</f>
        <v>45</v>
      </c>
      <c r="E35" s="3">
        <f t="shared" ref="E35:H35" si="2">SUM(E28:E34)</f>
        <v>43</v>
      </c>
      <c r="F35" s="3">
        <f t="shared" si="2"/>
        <v>46.5</v>
      </c>
      <c r="G35" s="3">
        <f t="shared" si="2"/>
        <v>43</v>
      </c>
      <c r="H35" s="3">
        <f t="shared" si="2"/>
        <v>42</v>
      </c>
      <c r="I35" s="3">
        <f>I28</f>
        <v>0</v>
      </c>
    </row>
    <row r="38" spans="1:9" ht="18" customHeight="1" x14ac:dyDescent="0.5">
      <c r="A38" s="5" t="s">
        <v>29</v>
      </c>
      <c r="B38" s="5" t="str">
        <f>'Сводный протокол'!B12</f>
        <v>Chili</v>
      </c>
    </row>
    <row r="39" spans="1:9" ht="25.5" x14ac:dyDescent="0.45">
      <c r="A39" s="2" t="s">
        <v>9</v>
      </c>
      <c r="B39" s="1" t="s">
        <v>0</v>
      </c>
      <c r="C39" s="1" t="s">
        <v>1</v>
      </c>
      <c r="D39" s="18" t="s">
        <v>3</v>
      </c>
      <c r="E39" s="18" t="s">
        <v>4</v>
      </c>
      <c r="F39" s="18" t="s">
        <v>5</v>
      </c>
      <c r="G39" s="18" t="s">
        <v>6</v>
      </c>
      <c r="H39" s="18" t="s">
        <v>7</v>
      </c>
      <c r="I39" s="4" t="s">
        <v>8</v>
      </c>
    </row>
    <row r="40" spans="1:9" ht="17.649999999999999" x14ac:dyDescent="0.45">
      <c r="A40" s="2">
        <v>1</v>
      </c>
      <c r="B40" s="25" t="s">
        <v>22</v>
      </c>
      <c r="C40" s="26">
        <v>10</v>
      </c>
      <c r="D40" s="26">
        <v>7</v>
      </c>
      <c r="E40" s="26">
        <v>6</v>
      </c>
      <c r="F40" s="26">
        <v>6.5</v>
      </c>
      <c r="G40" s="26">
        <v>5.5</v>
      </c>
      <c r="H40" s="26">
        <v>4.5</v>
      </c>
      <c r="I40" s="36"/>
    </row>
    <row r="41" spans="1:9" ht="17.649999999999999" x14ac:dyDescent="0.45">
      <c r="A41" s="2">
        <v>2</v>
      </c>
      <c r="B41" s="25" t="s">
        <v>23</v>
      </c>
      <c r="C41" s="26">
        <v>25</v>
      </c>
      <c r="D41" s="26">
        <v>13</v>
      </c>
      <c r="E41" s="26">
        <v>11</v>
      </c>
      <c r="F41" s="26">
        <v>11</v>
      </c>
      <c r="G41" s="26">
        <v>12</v>
      </c>
      <c r="H41" s="26">
        <v>11</v>
      </c>
      <c r="I41" s="36"/>
    </row>
    <row r="42" spans="1:9" ht="17.649999999999999" x14ac:dyDescent="0.45">
      <c r="A42" s="2">
        <v>3</v>
      </c>
      <c r="B42" s="25" t="s">
        <v>24</v>
      </c>
      <c r="C42" s="26">
        <v>25</v>
      </c>
      <c r="D42" s="26">
        <v>13</v>
      </c>
      <c r="E42" s="26">
        <v>11</v>
      </c>
      <c r="F42" s="26">
        <v>11</v>
      </c>
      <c r="G42" s="26">
        <v>12</v>
      </c>
      <c r="H42" s="26">
        <v>12</v>
      </c>
      <c r="I42" s="36"/>
    </row>
    <row r="43" spans="1:9" ht="17.649999999999999" x14ac:dyDescent="0.45">
      <c r="A43" s="2">
        <v>4</v>
      </c>
      <c r="B43" s="25" t="s">
        <v>25</v>
      </c>
      <c r="C43" s="26">
        <v>15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36"/>
    </row>
    <row r="44" spans="1:9" ht="17.649999999999999" x14ac:dyDescent="0.45">
      <c r="A44" s="2">
        <v>5</v>
      </c>
      <c r="B44" s="25" t="s">
        <v>26</v>
      </c>
      <c r="C44" s="26">
        <v>10</v>
      </c>
      <c r="D44" s="26">
        <v>5</v>
      </c>
      <c r="E44" s="26">
        <v>5</v>
      </c>
      <c r="F44" s="26">
        <v>6</v>
      </c>
      <c r="G44" s="26">
        <v>5</v>
      </c>
      <c r="H44" s="26">
        <v>5</v>
      </c>
      <c r="I44" s="36"/>
    </row>
    <row r="45" spans="1:9" ht="35.25" x14ac:dyDescent="0.45">
      <c r="A45" s="2">
        <v>6</v>
      </c>
      <c r="B45" s="25" t="s">
        <v>27</v>
      </c>
      <c r="C45" s="26">
        <v>5</v>
      </c>
      <c r="D45" s="26">
        <v>2</v>
      </c>
      <c r="E45" s="26">
        <v>4</v>
      </c>
      <c r="F45" s="26">
        <v>3</v>
      </c>
      <c r="G45" s="26">
        <v>3</v>
      </c>
      <c r="H45" s="26">
        <v>3</v>
      </c>
      <c r="I45" s="36"/>
    </row>
    <row r="46" spans="1:9" ht="35.25" x14ac:dyDescent="0.45">
      <c r="A46" s="2">
        <v>7</v>
      </c>
      <c r="B46" s="25" t="s">
        <v>28</v>
      </c>
      <c r="C46" s="26">
        <v>10</v>
      </c>
      <c r="D46" s="26">
        <v>6</v>
      </c>
      <c r="E46" s="26">
        <v>7</v>
      </c>
      <c r="F46" s="26">
        <v>6.5</v>
      </c>
      <c r="G46" s="26">
        <v>5</v>
      </c>
      <c r="H46" s="26">
        <v>5</v>
      </c>
      <c r="I46" s="37"/>
    </row>
    <row r="47" spans="1:9" x14ac:dyDescent="0.45">
      <c r="A47" s="2"/>
      <c r="B47" s="1" t="s">
        <v>2</v>
      </c>
      <c r="C47" s="27">
        <f>SUM(C40:C46)</f>
        <v>100</v>
      </c>
      <c r="D47" s="3">
        <f>SUM(D40:D46)</f>
        <v>46</v>
      </c>
      <c r="E47" s="3">
        <f t="shared" ref="E47:H47" si="3">SUM(E40:E46)</f>
        <v>44</v>
      </c>
      <c r="F47" s="3">
        <f t="shared" si="3"/>
        <v>44</v>
      </c>
      <c r="G47" s="3">
        <f t="shared" si="3"/>
        <v>42.5</v>
      </c>
      <c r="H47" s="3">
        <f t="shared" si="3"/>
        <v>40.5</v>
      </c>
      <c r="I47" s="3">
        <f>I40</f>
        <v>0</v>
      </c>
    </row>
    <row r="50" spans="1:9" ht="15.75" x14ac:dyDescent="0.5">
      <c r="A50" s="5" t="s">
        <v>30</v>
      </c>
      <c r="B50" s="5">
        <f>'Сводный протокол'!B13</f>
        <v>0</v>
      </c>
    </row>
    <row r="51" spans="1:9" ht="25.5" x14ac:dyDescent="0.45">
      <c r="A51" s="2" t="s">
        <v>9</v>
      </c>
      <c r="B51" s="1" t="s">
        <v>0</v>
      </c>
      <c r="C51" s="1" t="s">
        <v>1</v>
      </c>
      <c r="D51" s="18" t="s">
        <v>3</v>
      </c>
      <c r="E51" s="18" t="s">
        <v>4</v>
      </c>
      <c r="F51" s="18" t="s">
        <v>5</v>
      </c>
      <c r="G51" s="18" t="s">
        <v>6</v>
      </c>
      <c r="H51" s="18" t="s">
        <v>7</v>
      </c>
      <c r="I51" s="4" t="s">
        <v>8</v>
      </c>
    </row>
    <row r="52" spans="1:9" ht="17.649999999999999" x14ac:dyDescent="0.45">
      <c r="A52" s="2">
        <v>1</v>
      </c>
      <c r="B52" s="25" t="s">
        <v>22</v>
      </c>
      <c r="C52" s="26">
        <v>10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36"/>
    </row>
    <row r="53" spans="1:9" ht="17.649999999999999" x14ac:dyDescent="0.45">
      <c r="A53" s="2">
        <v>2</v>
      </c>
      <c r="B53" s="25" t="s">
        <v>23</v>
      </c>
      <c r="C53" s="26">
        <v>25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36"/>
    </row>
    <row r="54" spans="1:9" ht="17.649999999999999" x14ac:dyDescent="0.45">
      <c r="A54" s="2">
        <v>3</v>
      </c>
      <c r="B54" s="25" t="s">
        <v>24</v>
      </c>
      <c r="C54" s="26">
        <v>25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36"/>
    </row>
    <row r="55" spans="1:9" ht="17.649999999999999" x14ac:dyDescent="0.45">
      <c r="A55" s="2">
        <v>4</v>
      </c>
      <c r="B55" s="25" t="s">
        <v>25</v>
      </c>
      <c r="C55" s="26">
        <v>15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36"/>
    </row>
    <row r="56" spans="1:9" ht="17.649999999999999" x14ac:dyDescent="0.45">
      <c r="A56" s="2">
        <v>5</v>
      </c>
      <c r="B56" s="25" t="s">
        <v>26</v>
      </c>
      <c r="C56" s="26">
        <v>10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36"/>
    </row>
    <row r="57" spans="1:9" ht="35.25" x14ac:dyDescent="0.45">
      <c r="A57" s="2">
        <v>6</v>
      </c>
      <c r="B57" s="25" t="s">
        <v>27</v>
      </c>
      <c r="C57" s="26">
        <v>5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36"/>
    </row>
    <row r="58" spans="1:9" ht="35.25" x14ac:dyDescent="0.45">
      <c r="A58" s="2">
        <v>7</v>
      </c>
      <c r="B58" s="25" t="s">
        <v>28</v>
      </c>
      <c r="C58" s="26">
        <v>10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37"/>
    </row>
    <row r="59" spans="1:9" x14ac:dyDescent="0.45">
      <c r="A59" s="2"/>
      <c r="B59" s="1" t="s">
        <v>2</v>
      </c>
      <c r="C59" s="27">
        <f>SUM(C52:C58)</f>
        <v>100</v>
      </c>
      <c r="D59" s="3">
        <f>SUM(D52:D58)</f>
        <v>0</v>
      </c>
      <c r="E59" s="3">
        <f>SUM(E52:E58)</f>
        <v>0</v>
      </c>
      <c r="F59" s="3">
        <f t="shared" ref="F59:H59" si="4">SUM(F52:F58)</f>
        <v>0</v>
      </c>
      <c r="G59" s="3">
        <f t="shared" si="4"/>
        <v>0</v>
      </c>
      <c r="H59" s="3">
        <f t="shared" si="4"/>
        <v>0</v>
      </c>
      <c r="I59" s="3">
        <f>I52</f>
        <v>0</v>
      </c>
    </row>
    <row r="62" spans="1:9" ht="15.75" x14ac:dyDescent="0.5">
      <c r="A62" s="5" t="s">
        <v>31</v>
      </c>
      <c r="B62" s="5" t="s">
        <v>37</v>
      </c>
    </row>
    <row r="63" spans="1:9" ht="25.5" x14ac:dyDescent="0.45">
      <c r="A63" s="2" t="s">
        <v>9</v>
      </c>
      <c r="B63" s="1" t="s">
        <v>0</v>
      </c>
      <c r="C63" s="1" t="s">
        <v>1</v>
      </c>
      <c r="D63" s="18" t="s">
        <v>3</v>
      </c>
      <c r="E63" s="18" t="s">
        <v>4</v>
      </c>
      <c r="F63" s="18" t="s">
        <v>5</v>
      </c>
      <c r="G63" s="18" t="s">
        <v>6</v>
      </c>
      <c r="H63" s="18" t="s">
        <v>7</v>
      </c>
      <c r="I63" s="4" t="s">
        <v>8</v>
      </c>
    </row>
    <row r="64" spans="1:9" ht="17.649999999999999" x14ac:dyDescent="0.45">
      <c r="A64" s="2">
        <v>1</v>
      </c>
      <c r="B64" s="25" t="s">
        <v>22</v>
      </c>
      <c r="C64" s="26">
        <v>10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36"/>
    </row>
    <row r="65" spans="1:9" ht="17.649999999999999" x14ac:dyDescent="0.45">
      <c r="A65" s="2">
        <v>2</v>
      </c>
      <c r="B65" s="25" t="s">
        <v>23</v>
      </c>
      <c r="C65" s="26">
        <v>25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36"/>
    </row>
    <row r="66" spans="1:9" ht="17.649999999999999" x14ac:dyDescent="0.45">
      <c r="A66" s="2">
        <v>3</v>
      </c>
      <c r="B66" s="25" t="s">
        <v>24</v>
      </c>
      <c r="C66" s="26">
        <v>25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36"/>
    </row>
    <row r="67" spans="1:9" ht="17.649999999999999" x14ac:dyDescent="0.45">
      <c r="A67" s="2">
        <v>4</v>
      </c>
      <c r="B67" s="25" t="s">
        <v>25</v>
      </c>
      <c r="C67" s="26">
        <v>15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36"/>
    </row>
    <row r="68" spans="1:9" ht="17.649999999999999" x14ac:dyDescent="0.45">
      <c r="A68" s="2">
        <v>5</v>
      </c>
      <c r="B68" s="25" t="s">
        <v>26</v>
      </c>
      <c r="C68" s="26">
        <v>10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36"/>
    </row>
    <row r="69" spans="1:9" ht="35.25" x14ac:dyDescent="0.45">
      <c r="A69" s="2">
        <v>6</v>
      </c>
      <c r="B69" s="25" t="s">
        <v>27</v>
      </c>
      <c r="C69" s="26">
        <v>5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36"/>
    </row>
    <row r="70" spans="1:9" ht="35.25" x14ac:dyDescent="0.45">
      <c r="A70" s="2">
        <v>7</v>
      </c>
      <c r="B70" s="25" t="s">
        <v>28</v>
      </c>
      <c r="C70" s="26">
        <v>10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37"/>
    </row>
    <row r="71" spans="1:9" x14ac:dyDescent="0.45">
      <c r="A71" s="2"/>
      <c r="B71" s="1" t="s">
        <v>2</v>
      </c>
      <c r="C71" s="27">
        <f>SUM(C64:C70)</f>
        <v>100</v>
      </c>
      <c r="D71" s="3">
        <f>SUM(D64:D70)</f>
        <v>0</v>
      </c>
      <c r="E71" s="3">
        <f t="shared" ref="E71:H71" si="5">SUM(E64:E70)</f>
        <v>0</v>
      </c>
      <c r="F71" s="3">
        <f>SUM(F64:F70)</f>
        <v>0</v>
      </c>
      <c r="G71" s="3">
        <f t="shared" si="5"/>
        <v>0</v>
      </c>
      <c r="H71" s="3">
        <f t="shared" si="5"/>
        <v>0</v>
      </c>
      <c r="I71" s="3">
        <f>I64</f>
        <v>0</v>
      </c>
    </row>
    <row r="73" spans="1:9" ht="17.649999999999999" x14ac:dyDescent="0.45">
      <c r="B73" s="31"/>
    </row>
  </sheetData>
  <mergeCells count="7">
    <mergeCell ref="I52:I58"/>
    <mergeCell ref="I64:I70"/>
    <mergeCell ref="B1:I1"/>
    <mergeCell ref="I4:I10"/>
    <mergeCell ref="I16:I22"/>
    <mergeCell ref="I28:I34"/>
    <mergeCell ref="I40:I4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1"/>
  <sheetViews>
    <sheetView tabSelected="1" workbookViewId="0">
      <selection activeCell="B5" sqref="B5"/>
    </sheetView>
  </sheetViews>
  <sheetFormatPr defaultColWidth="8.86328125" defaultRowHeight="14.25" x14ac:dyDescent="0.45"/>
  <cols>
    <col min="1" max="1" width="5" customWidth="1"/>
    <col min="2" max="2" width="58.86328125" customWidth="1"/>
    <col min="3" max="8" width="8.3984375" customWidth="1"/>
    <col min="9" max="9" width="7.73046875" customWidth="1"/>
    <col min="10" max="10" width="10.3984375" customWidth="1"/>
    <col min="11" max="11" width="11.1328125" customWidth="1"/>
  </cols>
  <sheetData>
    <row r="1" spans="1:12" ht="48" customHeight="1" x14ac:dyDescent="0.45">
      <c r="A1" s="9"/>
      <c r="B1" s="38" t="s">
        <v>32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7.25" customHeight="1" x14ac:dyDescent="0.45">
      <c r="A2" s="9"/>
      <c r="B2" s="10" t="s">
        <v>33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7.25" customHeight="1" x14ac:dyDescent="0.45">
      <c r="A3" s="9"/>
      <c r="B3" s="10" t="s">
        <v>20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 x14ac:dyDescent="0.45">
      <c r="A4" s="9"/>
      <c r="B4" s="10" t="s">
        <v>42</v>
      </c>
      <c r="C4" s="11"/>
      <c r="D4" s="11"/>
      <c r="E4" s="11"/>
      <c r="F4" s="11"/>
      <c r="G4" s="11"/>
      <c r="H4" s="11"/>
      <c r="I4" s="11"/>
      <c r="J4" s="11"/>
      <c r="K4" s="11"/>
    </row>
    <row r="5" spans="1:12" ht="15" customHeight="1" x14ac:dyDescent="0.45">
      <c r="A5" s="9"/>
      <c r="B5" s="13" t="s">
        <v>34</v>
      </c>
      <c r="C5" s="9"/>
      <c r="F5" s="9"/>
      <c r="G5" s="9"/>
      <c r="H5" s="9"/>
      <c r="I5" s="9"/>
      <c r="J5" s="9"/>
      <c r="K5" s="9"/>
    </row>
    <row r="6" spans="1:12" ht="15" customHeight="1" x14ac:dyDescent="0.45">
      <c r="A6" s="9"/>
      <c r="B6" s="13"/>
      <c r="C6" s="9"/>
      <c r="D6" s="17" t="s">
        <v>17</v>
      </c>
      <c r="E6" s="9"/>
      <c r="F6" s="9"/>
      <c r="G6" s="9"/>
      <c r="H6" s="9"/>
      <c r="I6" s="9"/>
      <c r="J6" s="9"/>
      <c r="K6" s="9"/>
    </row>
    <row r="7" spans="1:12" x14ac:dyDescent="0.45">
      <c r="A7" s="40" t="s">
        <v>9</v>
      </c>
      <c r="B7" s="40" t="s">
        <v>11</v>
      </c>
      <c r="C7" s="41" t="s">
        <v>12</v>
      </c>
      <c r="D7" s="41"/>
      <c r="E7" s="41"/>
      <c r="F7" s="41"/>
      <c r="G7" s="41"/>
      <c r="H7" s="42" t="s">
        <v>21</v>
      </c>
      <c r="I7" s="41" t="s">
        <v>8</v>
      </c>
      <c r="J7" s="39" t="s">
        <v>13</v>
      </c>
      <c r="K7" s="39" t="s">
        <v>14</v>
      </c>
    </row>
    <row r="8" spans="1:12" x14ac:dyDescent="0.45">
      <c r="A8" s="40"/>
      <c r="B8" s="40"/>
      <c r="C8" s="16" t="s">
        <v>3</v>
      </c>
      <c r="D8" s="16" t="s">
        <v>4</v>
      </c>
      <c r="E8" s="16" t="s">
        <v>5</v>
      </c>
      <c r="F8" s="16" t="s">
        <v>6</v>
      </c>
      <c r="G8" s="16" t="s">
        <v>7</v>
      </c>
      <c r="H8" s="43"/>
      <c r="I8" s="41"/>
      <c r="J8" s="39"/>
      <c r="K8" s="39"/>
    </row>
    <row r="9" spans="1:12" ht="15.4" x14ac:dyDescent="0.45">
      <c r="A9" s="8">
        <v>1</v>
      </c>
      <c r="B9" s="12" t="s">
        <v>38</v>
      </c>
      <c r="C9" s="24">
        <f>'Ввод баллов'!D11</f>
        <v>54</v>
      </c>
      <c r="D9" s="24">
        <f>'Ввод баллов'!E11</f>
        <v>61</v>
      </c>
      <c r="E9" s="24">
        <f>'Ввод баллов'!F11</f>
        <v>59</v>
      </c>
      <c r="F9" s="24">
        <f>'Ввод баллов'!G11</f>
        <v>62.5</v>
      </c>
      <c r="G9" s="24">
        <f>'Ввод баллов'!H11</f>
        <v>58</v>
      </c>
      <c r="H9" s="24">
        <f>SUM(C9:G9)-MIN(C9:G9)-MAX(C9:G9)</f>
        <v>178</v>
      </c>
      <c r="I9" s="6">
        <f>'Ввод баллов'!I11</f>
        <v>0</v>
      </c>
      <c r="J9" s="7">
        <f>H9-I9*3</f>
        <v>178</v>
      </c>
      <c r="K9" s="6">
        <f>RANK(J9,$J$9:$J$14,0)</f>
        <v>2</v>
      </c>
    </row>
    <row r="10" spans="1:12" ht="15.4" x14ac:dyDescent="0.45">
      <c r="A10" s="8">
        <v>2</v>
      </c>
      <c r="B10" s="29" t="s">
        <v>39</v>
      </c>
      <c r="C10" s="24">
        <f>'Ввод баллов'!D23</f>
        <v>63</v>
      </c>
      <c r="D10" s="24">
        <f>'Ввод баллов'!E23</f>
        <v>68</v>
      </c>
      <c r="E10" s="24">
        <f>'Ввод баллов'!F23</f>
        <v>66.5</v>
      </c>
      <c r="F10" s="24">
        <f>'Ввод баллов'!G23</f>
        <v>60</v>
      </c>
      <c r="G10" s="24">
        <f>'Ввод баллов'!H23</f>
        <v>59</v>
      </c>
      <c r="H10" s="24">
        <f t="shared" ref="H10:H13" si="0">SUM(C10:G10)-MIN(C10:G10)-MAX(C10:G10)</f>
        <v>189.5</v>
      </c>
      <c r="I10" s="6">
        <f>'Ввод баллов'!I23</f>
        <v>0</v>
      </c>
      <c r="J10" s="7">
        <f>H10-I10*3</f>
        <v>189.5</v>
      </c>
      <c r="K10" s="6">
        <f>RANK(J10,$J$9:$J$14,0)</f>
        <v>1</v>
      </c>
    </row>
    <row r="11" spans="1:12" ht="15" customHeight="1" x14ac:dyDescent="0.45">
      <c r="A11" s="8">
        <v>3</v>
      </c>
      <c r="B11" s="29" t="s">
        <v>40</v>
      </c>
      <c r="C11" s="24">
        <f>'Ввод баллов'!D35</f>
        <v>45</v>
      </c>
      <c r="D11" s="24">
        <f>'Ввод баллов'!E35</f>
        <v>43</v>
      </c>
      <c r="E11" s="24">
        <f>'Ввод баллов'!F35</f>
        <v>46.5</v>
      </c>
      <c r="F11" s="24">
        <f>'Ввод баллов'!G35</f>
        <v>43</v>
      </c>
      <c r="G11" s="24">
        <f>'Ввод баллов'!H35</f>
        <v>42</v>
      </c>
      <c r="H11" s="24">
        <f t="shared" si="0"/>
        <v>131</v>
      </c>
      <c r="I11" s="6">
        <f>'Ввод баллов'!I35</f>
        <v>0</v>
      </c>
      <c r="J11" s="7">
        <f t="shared" ref="J11:J14" si="1">H11-I11*3</f>
        <v>131</v>
      </c>
      <c r="K11" s="6">
        <f>RANK(J11,$J$9:$J$14,0)</f>
        <v>3</v>
      </c>
    </row>
    <row r="12" spans="1:12" ht="15.4" x14ac:dyDescent="0.45">
      <c r="A12" s="8">
        <v>4</v>
      </c>
      <c r="B12" s="30" t="s">
        <v>41</v>
      </c>
      <c r="C12" s="24">
        <f>'Ввод баллов'!D47</f>
        <v>46</v>
      </c>
      <c r="D12" s="24">
        <f>'Ввод баллов'!E47</f>
        <v>44</v>
      </c>
      <c r="E12" s="24">
        <f>'Ввод баллов'!F47</f>
        <v>44</v>
      </c>
      <c r="F12" s="24">
        <f>'Ввод баллов'!G47</f>
        <v>42.5</v>
      </c>
      <c r="G12" s="24">
        <f>'Ввод баллов'!H47</f>
        <v>40.5</v>
      </c>
      <c r="H12" s="24">
        <f t="shared" si="0"/>
        <v>130.5</v>
      </c>
      <c r="I12" s="6">
        <f>'Ввод баллов'!I47</f>
        <v>0</v>
      </c>
      <c r="J12" s="7">
        <f t="shared" si="1"/>
        <v>130.5</v>
      </c>
      <c r="K12" s="6">
        <f>RANK(J12,$J$9:$J$14,0)</f>
        <v>4</v>
      </c>
    </row>
    <row r="13" spans="1:12" ht="15.4" x14ac:dyDescent="0.45">
      <c r="A13" s="8">
        <v>5</v>
      </c>
      <c r="B13" s="30"/>
      <c r="C13" s="24">
        <f>'Ввод баллов'!D59</f>
        <v>0</v>
      </c>
      <c r="D13" s="24">
        <f>'Ввод баллов'!E59</f>
        <v>0</v>
      </c>
      <c r="E13" s="24">
        <f>'Ввод баллов'!F59</f>
        <v>0</v>
      </c>
      <c r="F13" s="24">
        <f>'Ввод баллов'!G59</f>
        <v>0</v>
      </c>
      <c r="G13" s="24">
        <f>'Ввод баллов'!H59</f>
        <v>0</v>
      </c>
      <c r="H13" s="24">
        <f t="shared" si="0"/>
        <v>0</v>
      </c>
      <c r="I13" s="6">
        <f>'Ввод баллов'!I59</f>
        <v>0</v>
      </c>
      <c r="J13" s="7">
        <f t="shared" si="1"/>
        <v>0</v>
      </c>
      <c r="K13" s="6">
        <f t="shared" ref="K13" si="2">RANK(J13,$J$9:$J$14,0)</f>
        <v>5</v>
      </c>
    </row>
    <row r="14" spans="1:12" ht="15.4" x14ac:dyDescent="0.45">
      <c r="A14" s="8">
        <v>6</v>
      </c>
      <c r="B14" s="30"/>
      <c r="C14" s="24">
        <f>'Ввод баллов'!D71</f>
        <v>0</v>
      </c>
      <c r="D14" s="24">
        <f>'Ввод баллов'!E71</f>
        <v>0</v>
      </c>
      <c r="E14" s="24">
        <f>'Ввод баллов'!F71</f>
        <v>0</v>
      </c>
      <c r="F14" s="24">
        <f>'Ввод баллов'!G71</f>
        <v>0</v>
      </c>
      <c r="G14" s="24">
        <f>'Ввод баллов'!H71</f>
        <v>0</v>
      </c>
      <c r="H14" s="24">
        <f>SUM(C14:G14)-MIN(C14:G14)-MAX(C14:G14)</f>
        <v>0</v>
      </c>
      <c r="I14" s="6">
        <f>'Ввод баллов'!I71</f>
        <v>0</v>
      </c>
      <c r="J14" s="7">
        <f t="shared" si="1"/>
        <v>0</v>
      </c>
      <c r="K14" s="6">
        <f>RANK(J14,$J$9:$J$14,0)</f>
        <v>5</v>
      </c>
    </row>
    <row r="15" spans="1:12" x14ac:dyDescent="0.45">
      <c r="B15" s="32"/>
    </row>
    <row r="17" spans="2:2" ht="15.4" x14ac:dyDescent="0.45">
      <c r="B17" s="14" t="s">
        <v>35</v>
      </c>
    </row>
    <row r="18" spans="2:2" ht="15.4" x14ac:dyDescent="0.45">
      <c r="B18" s="14" t="s">
        <v>18</v>
      </c>
    </row>
    <row r="19" spans="2:2" ht="15.4" x14ac:dyDescent="0.45">
      <c r="B19" s="14" t="s">
        <v>36</v>
      </c>
    </row>
    <row r="20" spans="2:2" ht="15.4" x14ac:dyDescent="0.45">
      <c r="B20" s="14" t="s">
        <v>18</v>
      </c>
    </row>
    <row r="21" spans="2:2" x14ac:dyDescent="0.45">
      <c r="B21" s="15" t="s">
        <v>19</v>
      </c>
    </row>
  </sheetData>
  <mergeCells count="8">
    <mergeCell ref="B1:L1"/>
    <mergeCell ref="J7:J8"/>
    <mergeCell ref="K7:K8"/>
    <mergeCell ref="A7:A8"/>
    <mergeCell ref="B7:B8"/>
    <mergeCell ref="C7:G7"/>
    <mergeCell ref="H7:H8"/>
    <mergeCell ref="I7:I8"/>
  </mergeCells>
  <conditionalFormatting sqref="K9:K1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 баллов</vt:lpstr>
      <vt:lpstr>Сводный 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us1580</dc:creator>
  <cp:lastModifiedBy>Sergey Sinitsyn</cp:lastModifiedBy>
  <cp:lastPrinted>2015-12-03T12:10:27Z</cp:lastPrinted>
  <dcterms:created xsi:type="dcterms:W3CDTF">2014-12-08T20:36:09Z</dcterms:created>
  <dcterms:modified xsi:type="dcterms:W3CDTF">2025-05-25T08:06:25Z</dcterms:modified>
</cp:coreProperties>
</file>